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zabeth/Desktop/"/>
    </mc:Choice>
  </mc:AlternateContent>
  <xr:revisionPtr revIDLastSave="0" documentId="8_{C909987F-F516-3E41-BFE1-F2F9032DE4B3}" xr6:coauthVersionLast="47" xr6:coauthVersionMax="47" xr10:uidLastSave="{00000000-0000-0000-0000-000000000000}"/>
  <bookViews>
    <workbookView xWindow="1600" yWindow="960" windowWidth="26000" windowHeight="16580" xr2:uid="{199A75C2-71DC-D640-B9A1-503EA946D25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1" l="1"/>
  <c r="C64" i="1"/>
  <c r="C62" i="1"/>
  <c r="C61" i="1"/>
  <c r="C59" i="1"/>
  <c r="C58" i="1"/>
  <c r="E55" i="1"/>
  <c r="E54" i="1"/>
  <c r="E53" i="1"/>
  <c r="E49" i="1"/>
  <c r="E46" i="1"/>
  <c r="E47" i="1"/>
  <c r="E48" i="1"/>
  <c r="E45" i="1"/>
  <c r="E35" i="1"/>
  <c r="E36" i="1"/>
  <c r="E37" i="1"/>
  <c r="E38" i="1"/>
  <c r="E39" i="1"/>
  <c r="E40" i="1"/>
  <c r="E34" i="1"/>
  <c r="E41" i="1" s="1"/>
  <c r="E29" i="1"/>
  <c r="E28" i="1"/>
  <c r="E20" i="1"/>
  <c r="E21" i="1"/>
  <c r="E22" i="1"/>
  <c r="E19" i="1"/>
  <c r="E23" i="1" s="1"/>
  <c r="E8" i="1"/>
  <c r="E9" i="1"/>
  <c r="E10" i="1"/>
  <c r="E11" i="1"/>
  <c r="E12" i="1"/>
  <c r="E13" i="1"/>
  <c r="E7" i="1"/>
  <c r="E14" i="1" l="1"/>
</calcChain>
</file>

<file path=xl/sharedStrings.xml><?xml version="1.0" encoding="utf-8"?>
<sst xmlns="http://schemas.openxmlformats.org/spreadsheetml/2006/main" count="74" uniqueCount="43">
  <si>
    <t>HUEVOS</t>
  </si>
  <si>
    <t>AZUCAR</t>
  </si>
  <si>
    <t>ACEITE</t>
  </si>
  <si>
    <t>LECHE</t>
  </si>
  <si>
    <t>PASTA DE VAINILLA</t>
  </si>
  <si>
    <t>HARINA</t>
  </si>
  <si>
    <t>POLVO DE HORNEAR</t>
  </si>
  <si>
    <t xml:space="preserve">YEMAS </t>
  </si>
  <si>
    <t xml:space="preserve">LECHE CONDENSADA </t>
  </si>
  <si>
    <t xml:space="preserve">PASTA DE VAINILLA </t>
  </si>
  <si>
    <t xml:space="preserve">AGUA </t>
  </si>
  <si>
    <t xml:space="preserve">AZUCAR </t>
  </si>
  <si>
    <t>-</t>
  </si>
  <si>
    <t>CREMA DE LECHE</t>
  </si>
  <si>
    <t>LECHE EVAPORADA</t>
  </si>
  <si>
    <t>LECHE CONDENSADA</t>
  </si>
  <si>
    <t>LECHE DE COCO</t>
  </si>
  <si>
    <t>AZUCAR BLANCA</t>
  </si>
  <si>
    <t>SAL</t>
  </si>
  <si>
    <t xml:space="preserve">RON </t>
  </si>
  <si>
    <t>CHANTILLY</t>
  </si>
  <si>
    <t>LECHE EN POLVO</t>
  </si>
  <si>
    <t>CLARAS DE HUEVO</t>
  </si>
  <si>
    <t xml:space="preserve">MERENGUE SUIZO </t>
  </si>
  <si>
    <t>6 YEMAS</t>
  </si>
  <si>
    <t>APX 4 HUEVOS</t>
  </si>
  <si>
    <t>COSTO CON CHANTILLY DE 2 BIZCOCHOS DE 8"</t>
  </si>
  <si>
    <t>COSTO CON MERENGUE DE 2 BIZCOCHOS DE 8"</t>
  </si>
  <si>
    <t>COSTO CON CHANTILLY DE 1 BIZCOCHO DE 8"</t>
  </si>
  <si>
    <t>COSTO CON MERENGUE DE 1  BIZCOCHO DE 8"</t>
  </si>
  <si>
    <t>COSTO CON CHANTILLY DE PORCIÓN TRIANGULAR</t>
  </si>
  <si>
    <t>COSTO CON MERENGUE DE PORCIÓN TRIANGULAR</t>
  </si>
  <si>
    <t>OBSERVACIÓN: 
Los costos están calculados con base en los ingredientes y marcas utilizados por la chef y son únicamente una referencia. Estos pueden variar según la marca, proveedor, ubicación y precio de compra de cada estudiante.
El costo de la Chantilly corresponde a la receta completa, cuyo rendimiento es mayor al necesario para la elaboración de los 2 dulces.
Este cálculo contempla únicamente materia prima. Para establecer el precio de venta final deben considerarse también empaque, decoración, mano de obra, servicios, gastos indirectos y margen de ganancia.
Los precios de los ingredientes pueden variar con el tiempo, por lo que se recomienda actualizar la hoja de costos periódicamente.</t>
  </si>
  <si>
    <t>BIZCOCHO CHIFFON - RECETA PARA 2 MOLDES DE 8"</t>
  </si>
  <si>
    <t>INGREDIENTE</t>
  </si>
  <si>
    <t>FLAN CREMOSO - RECETA PARA 2 MOLDES DE 8"</t>
  </si>
  <si>
    <t>CARAMLEO - RECETA PARA 2 MOLDES DE 8"</t>
  </si>
  <si>
    <t xml:space="preserve">SIROPE 4 LECHES - RECETA PARA APX 3 1/2 TAZAS </t>
  </si>
  <si>
    <t>CHANTILLY - RECETA PARA CUBRIR APX 3-4 DULCES DE 8"</t>
  </si>
  <si>
    <t>PRECIO DE COMPRA</t>
  </si>
  <si>
    <t>COSTO EN RECETA</t>
  </si>
  <si>
    <t>CANT. EN EMPAQUE (GR)</t>
  </si>
  <si>
    <t xml:space="preserve">CANT.  RECETA (GR)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</si>
</sst>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2" fontId="0" fillId="3" borderId="4" xfId="0" applyNumberForma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5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B52C-5BB6-1F44-80F7-4A011993C5BC}">
  <dimension ref="A5:E76"/>
  <sheetViews>
    <sheetView tabSelected="1" workbookViewId="0">
      <selection activeCell="E63" sqref="E63"/>
    </sheetView>
  </sheetViews>
  <sheetFormatPr baseColWidth="10" defaultRowHeight="16" x14ac:dyDescent="0.2"/>
  <cols>
    <col min="1" max="1" width="37.5" style="9" customWidth="1"/>
    <col min="2" max="2" width="43.5" style="9" customWidth="1"/>
    <col min="3" max="3" width="20.5" style="9" customWidth="1"/>
    <col min="4" max="4" width="25.1640625" style="9" customWidth="1"/>
    <col min="5" max="5" width="20.33203125" style="9" customWidth="1"/>
  </cols>
  <sheetData>
    <row r="5" spans="1:5" x14ac:dyDescent="0.2">
      <c r="A5" s="1" t="s">
        <v>33</v>
      </c>
      <c r="B5" s="2"/>
      <c r="C5" s="2"/>
      <c r="D5" s="2"/>
      <c r="E5" s="3"/>
    </row>
    <row r="6" spans="1:5" x14ac:dyDescent="0.2">
      <c r="A6" s="6" t="s">
        <v>42</v>
      </c>
      <c r="B6" s="6" t="s">
        <v>34</v>
      </c>
      <c r="C6" s="6" t="s">
        <v>39</v>
      </c>
      <c r="D6" s="6" t="s">
        <v>41</v>
      </c>
      <c r="E6" s="6" t="s">
        <v>40</v>
      </c>
    </row>
    <row r="7" spans="1:5" x14ac:dyDescent="0.2">
      <c r="A7" s="5">
        <v>300</v>
      </c>
      <c r="B7" s="5" t="s">
        <v>0</v>
      </c>
      <c r="C7" s="5">
        <v>0.18</v>
      </c>
      <c r="D7" s="8">
        <v>50</v>
      </c>
      <c r="E7" s="11">
        <f>C7/D7*A7</f>
        <v>1.08</v>
      </c>
    </row>
    <row r="8" spans="1:5" x14ac:dyDescent="0.2">
      <c r="A8" s="5">
        <v>290</v>
      </c>
      <c r="B8" s="5" t="s">
        <v>1</v>
      </c>
      <c r="C8" s="11">
        <v>3.25</v>
      </c>
      <c r="D8" s="10">
        <v>2270</v>
      </c>
      <c r="E8" s="11">
        <f t="shared" ref="E8:E13" si="0">C8/D8*A8</f>
        <v>0.41519823788546256</v>
      </c>
    </row>
    <row r="9" spans="1:5" x14ac:dyDescent="0.2">
      <c r="A9" s="5">
        <v>200</v>
      </c>
      <c r="B9" s="5" t="s">
        <v>2</v>
      </c>
      <c r="C9" s="5">
        <v>12.99</v>
      </c>
      <c r="D9" s="8">
        <v>4730</v>
      </c>
      <c r="E9" s="11">
        <f t="shared" si="0"/>
        <v>0.54926004228329806</v>
      </c>
    </row>
    <row r="10" spans="1:5" x14ac:dyDescent="0.2">
      <c r="A10" s="5">
        <v>225</v>
      </c>
      <c r="B10" s="5" t="s">
        <v>3</v>
      </c>
      <c r="C10" s="11">
        <v>1.8</v>
      </c>
      <c r="D10" s="10">
        <v>1000</v>
      </c>
      <c r="E10" s="11">
        <f t="shared" si="0"/>
        <v>0.40499999999999997</v>
      </c>
    </row>
    <row r="11" spans="1:5" x14ac:dyDescent="0.2">
      <c r="A11" s="5">
        <v>4</v>
      </c>
      <c r="B11" s="5" t="s">
        <v>4</v>
      </c>
      <c r="C11" s="5">
        <v>9.25</v>
      </c>
      <c r="D11" s="8">
        <v>59</v>
      </c>
      <c r="E11" s="11">
        <f t="shared" si="0"/>
        <v>0.6271186440677966</v>
      </c>
    </row>
    <row r="12" spans="1:5" x14ac:dyDescent="0.2">
      <c r="A12" s="5">
        <v>350</v>
      </c>
      <c r="B12" s="5" t="s">
        <v>5</v>
      </c>
      <c r="C12" s="11">
        <v>3.85</v>
      </c>
      <c r="D12" s="10">
        <v>2270</v>
      </c>
      <c r="E12" s="11">
        <f t="shared" si="0"/>
        <v>0.59361233480176212</v>
      </c>
    </row>
    <row r="13" spans="1:5" x14ac:dyDescent="0.2">
      <c r="A13" s="5">
        <v>20</v>
      </c>
      <c r="B13" s="5" t="s">
        <v>6</v>
      </c>
      <c r="C13" s="11">
        <v>0.27</v>
      </c>
      <c r="D13" s="10">
        <v>28</v>
      </c>
      <c r="E13" s="11">
        <f t="shared" si="0"/>
        <v>0.19285714285714289</v>
      </c>
    </row>
    <row r="14" spans="1:5" x14ac:dyDescent="0.2">
      <c r="A14" s="14"/>
      <c r="B14" s="14"/>
      <c r="C14" s="14"/>
      <c r="D14" s="15"/>
      <c r="E14" s="16">
        <f>SUM(E7:E13)</f>
        <v>3.8630464018954624</v>
      </c>
    </row>
    <row r="15" spans="1:5" x14ac:dyDescent="0.2">
      <c r="A15" s="4"/>
      <c r="B15" s="4"/>
      <c r="C15" s="4"/>
    </row>
    <row r="16" spans="1:5" x14ac:dyDescent="0.2">
      <c r="A16" s="4"/>
      <c r="B16" s="4"/>
      <c r="C16" s="4"/>
    </row>
    <row r="17" spans="1:5" x14ac:dyDescent="0.2">
      <c r="A17" s="1" t="s">
        <v>35</v>
      </c>
      <c r="B17" s="2"/>
      <c r="C17" s="2"/>
      <c r="D17" s="2"/>
      <c r="E17" s="3"/>
    </row>
    <row r="18" spans="1:5" x14ac:dyDescent="0.2">
      <c r="A18" s="6" t="s">
        <v>42</v>
      </c>
      <c r="B18" s="6" t="s">
        <v>34</v>
      </c>
      <c r="C18" s="6" t="s">
        <v>39</v>
      </c>
      <c r="D18" s="6" t="s">
        <v>41</v>
      </c>
      <c r="E18" s="6" t="s">
        <v>40</v>
      </c>
    </row>
    <row r="19" spans="1:5" x14ac:dyDescent="0.2">
      <c r="A19" s="5">
        <v>500</v>
      </c>
      <c r="B19" s="5" t="s">
        <v>3</v>
      </c>
      <c r="C19" s="11">
        <v>1.8</v>
      </c>
      <c r="D19" s="10">
        <v>1000</v>
      </c>
      <c r="E19" s="11">
        <f>C19/D19*A19</f>
        <v>0.9</v>
      </c>
    </row>
    <row r="20" spans="1:5" x14ac:dyDescent="0.2">
      <c r="A20" s="5">
        <v>120</v>
      </c>
      <c r="B20" s="5" t="s">
        <v>7</v>
      </c>
      <c r="C20" s="5">
        <v>0.18</v>
      </c>
      <c r="D20" s="8" t="s">
        <v>24</v>
      </c>
      <c r="E20" s="11">
        <f>6*C20</f>
        <v>1.08</v>
      </c>
    </row>
    <row r="21" spans="1:5" x14ac:dyDescent="0.2">
      <c r="A21" s="5">
        <v>790</v>
      </c>
      <c r="B21" s="5" t="s">
        <v>8</v>
      </c>
      <c r="C21" s="8">
        <v>3.19</v>
      </c>
      <c r="D21" s="10">
        <v>397</v>
      </c>
      <c r="E21" s="11">
        <f t="shared" ref="E21:E22" si="1">C21/D21*A21</f>
        <v>6.3478589420654918</v>
      </c>
    </row>
    <row r="22" spans="1:5" x14ac:dyDescent="0.2">
      <c r="A22" s="5">
        <v>10</v>
      </c>
      <c r="B22" s="5" t="s">
        <v>9</v>
      </c>
      <c r="C22" s="5">
        <v>9.25</v>
      </c>
      <c r="D22" s="8">
        <v>59</v>
      </c>
      <c r="E22" s="11">
        <f t="shared" si="1"/>
        <v>1.5677966101694916</v>
      </c>
    </row>
    <row r="23" spans="1:5" x14ac:dyDescent="0.2">
      <c r="A23" s="14"/>
      <c r="B23" s="14"/>
      <c r="C23" s="14"/>
      <c r="D23" s="15"/>
      <c r="E23" s="16">
        <f>SUM(E19:E22)</f>
        <v>9.8956555522349827</v>
      </c>
    </row>
    <row r="24" spans="1:5" x14ac:dyDescent="0.2">
      <c r="A24" s="4"/>
      <c r="B24" s="4"/>
      <c r="C24" s="4"/>
    </row>
    <row r="25" spans="1:5" x14ac:dyDescent="0.2">
      <c r="A25" s="1" t="s">
        <v>36</v>
      </c>
      <c r="B25" s="2"/>
      <c r="C25" s="2"/>
      <c r="D25" s="2"/>
      <c r="E25" s="3"/>
    </row>
    <row r="26" spans="1:5" x14ac:dyDescent="0.2">
      <c r="A26" s="6" t="s">
        <v>42</v>
      </c>
      <c r="B26" s="6" t="s">
        <v>34</v>
      </c>
      <c r="C26" s="6" t="s">
        <v>39</v>
      </c>
      <c r="D26" s="6" t="s">
        <v>41</v>
      </c>
      <c r="E26" s="6" t="s">
        <v>40</v>
      </c>
    </row>
    <row r="27" spans="1:5" x14ac:dyDescent="0.2">
      <c r="A27" s="5">
        <v>100</v>
      </c>
      <c r="B27" s="5" t="s">
        <v>10</v>
      </c>
      <c r="C27" s="5" t="s">
        <v>12</v>
      </c>
      <c r="D27" s="8" t="s">
        <v>12</v>
      </c>
      <c r="E27" s="8" t="s">
        <v>12</v>
      </c>
    </row>
    <row r="28" spans="1:5" x14ac:dyDescent="0.2">
      <c r="A28" s="5">
        <v>225</v>
      </c>
      <c r="B28" s="5" t="s">
        <v>11</v>
      </c>
      <c r="C28" s="11">
        <v>3.25</v>
      </c>
      <c r="D28" s="10">
        <v>2270</v>
      </c>
      <c r="E28" s="11">
        <f>C28/D28*A28</f>
        <v>0.32213656387665196</v>
      </c>
    </row>
    <row r="29" spans="1:5" x14ac:dyDescent="0.2">
      <c r="A29" s="14"/>
      <c r="B29" s="14"/>
      <c r="C29" s="14"/>
      <c r="D29" s="15"/>
      <c r="E29" s="16">
        <f>SUM(E28)</f>
        <v>0.32213656387665196</v>
      </c>
    </row>
    <row r="30" spans="1:5" x14ac:dyDescent="0.2">
      <c r="A30" s="4"/>
      <c r="B30" s="4"/>
      <c r="C30" s="4"/>
    </row>
    <row r="31" spans="1:5" x14ac:dyDescent="0.2">
      <c r="A31" s="4"/>
      <c r="B31" s="4"/>
      <c r="C31" s="4"/>
    </row>
    <row r="32" spans="1:5" x14ac:dyDescent="0.2">
      <c r="A32" s="7" t="s">
        <v>37</v>
      </c>
      <c r="B32" s="7"/>
      <c r="C32" s="7"/>
      <c r="D32" s="7"/>
      <c r="E32" s="7"/>
    </row>
    <row r="33" spans="1:5" x14ac:dyDescent="0.2">
      <c r="A33" s="6" t="s">
        <v>42</v>
      </c>
      <c r="B33" s="6" t="s">
        <v>34</v>
      </c>
      <c r="C33" s="6" t="s">
        <v>39</v>
      </c>
      <c r="D33" s="6" t="s">
        <v>41</v>
      </c>
      <c r="E33" s="6" t="s">
        <v>40</v>
      </c>
    </row>
    <row r="34" spans="1:5" x14ac:dyDescent="0.2">
      <c r="A34" s="5">
        <v>140</v>
      </c>
      <c r="B34" s="5" t="s">
        <v>13</v>
      </c>
      <c r="C34" s="5">
        <v>1.95</v>
      </c>
      <c r="D34" s="8">
        <v>225</v>
      </c>
      <c r="E34" s="13">
        <f>C34/D34*A34</f>
        <v>1.2133333333333334</v>
      </c>
    </row>
    <row r="35" spans="1:5" x14ac:dyDescent="0.2">
      <c r="A35" s="5">
        <v>250</v>
      </c>
      <c r="B35" s="5" t="s">
        <v>14</v>
      </c>
      <c r="C35" s="5">
        <v>1.25</v>
      </c>
      <c r="D35" s="8">
        <v>314</v>
      </c>
      <c r="E35" s="13">
        <f t="shared" ref="E35:E40" si="2">C35/D35*A35</f>
        <v>0.99522292993630568</v>
      </c>
    </row>
    <row r="36" spans="1:5" x14ac:dyDescent="0.2">
      <c r="A36" s="5">
        <v>150</v>
      </c>
      <c r="B36" s="5" t="s">
        <v>15</v>
      </c>
      <c r="C36" s="8">
        <v>3.19</v>
      </c>
      <c r="D36" s="10">
        <v>397</v>
      </c>
      <c r="E36" s="13">
        <f t="shared" si="2"/>
        <v>1.2052896725440807</v>
      </c>
    </row>
    <row r="37" spans="1:5" x14ac:dyDescent="0.2">
      <c r="A37" s="5">
        <v>120</v>
      </c>
      <c r="B37" s="5" t="s">
        <v>16</v>
      </c>
      <c r="C37" s="5">
        <v>1.99</v>
      </c>
      <c r="D37" s="8">
        <v>400</v>
      </c>
      <c r="E37" s="13">
        <f t="shared" si="2"/>
        <v>0.59699999999999998</v>
      </c>
    </row>
    <row r="38" spans="1:5" x14ac:dyDescent="0.2">
      <c r="A38" s="5">
        <v>25</v>
      </c>
      <c r="B38" s="5" t="s">
        <v>17</v>
      </c>
      <c r="C38" s="11">
        <v>3.25</v>
      </c>
      <c r="D38" s="10">
        <v>2270</v>
      </c>
      <c r="E38" s="13">
        <f t="shared" si="2"/>
        <v>3.5792951541850221E-2</v>
      </c>
    </row>
    <row r="39" spans="1:5" x14ac:dyDescent="0.2">
      <c r="A39" s="5">
        <v>1</v>
      </c>
      <c r="B39" s="5" t="s">
        <v>18</v>
      </c>
      <c r="C39" s="5">
        <v>0.39</v>
      </c>
      <c r="D39" s="8">
        <v>454</v>
      </c>
      <c r="E39" s="13">
        <f t="shared" si="2"/>
        <v>8.5903083700440534E-4</v>
      </c>
    </row>
    <row r="40" spans="1:5" x14ac:dyDescent="0.2">
      <c r="A40" s="5">
        <v>225</v>
      </c>
      <c r="B40" s="5" t="s">
        <v>19</v>
      </c>
      <c r="C40" s="5">
        <v>19.75</v>
      </c>
      <c r="D40" s="8">
        <v>750</v>
      </c>
      <c r="E40" s="13">
        <f t="shared" si="2"/>
        <v>5.9249999999999998</v>
      </c>
    </row>
    <row r="41" spans="1:5" x14ac:dyDescent="0.2">
      <c r="A41" s="14"/>
      <c r="B41" s="14"/>
      <c r="C41" s="14"/>
      <c r="D41" s="15"/>
      <c r="E41" s="16">
        <f>SUM(E34:E40)</f>
        <v>9.9724979181925733</v>
      </c>
    </row>
    <row r="42" spans="1:5" s="20" customFormat="1" x14ac:dyDescent="0.2">
      <c r="A42" s="17"/>
      <c r="B42" s="17"/>
      <c r="C42" s="17"/>
      <c r="D42" s="18"/>
      <c r="E42" s="19"/>
    </row>
    <row r="43" spans="1:5" x14ac:dyDescent="0.2">
      <c r="A43" s="1" t="s">
        <v>38</v>
      </c>
      <c r="B43" s="2"/>
      <c r="C43" s="2"/>
      <c r="D43" s="2"/>
      <c r="E43" s="3"/>
    </row>
    <row r="44" spans="1:5" x14ac:dyDescent="0.2">
      <c r="A44" s="6" t="s">
        <v>42</v>
      </c>
      <c r="B44" s="6" t="s">
        <v>34</v>
      </c>
      <c r="C44" s="6" t="s">
        <v>39</v>
      </c>
      <c r="D44" s="6" t="s">
        <v>41</v>
      </c>
      <c r="E44" s="6" t="s">
        <v>40</v>
      </c>
    </row>
    <row r="45" spans="1:5" x14ac:dyDescent="0.2">
      <c r="A45" s="5">
        <v>1000</v>
      </c>
      <c r="B45" s="5" t="s">
        <v>20</v>
      </c>
      <c r="C45" s="5">
        <v>6.99</v>
      </c>
      <c r="D45" s="8">
        <v>1000</v>
      </c>
      <c r="E45" s="11">
        <f>C45/D45*A45</f>
        <v>6.99</v>
      </c>
    </row>
    <row r="46" spans="1:5" x14ac:dyDescent="0.2">
      <c r="A46" s="5">
        <v>200</v>
      </c>
      <c r="B46" s="5" t="s">
        <v>15</v>
      </c>
      <c r="C46" s="8">
        <v>3.19</v>
      </c>
      <c r="D46" s="10">
        <v>397</v>
      </c>
      <c r="E46" s="11">
        <f t="shared" ref="E46:E48" si="3">C46/D46*A46</f>
        <v>1.6070528967254409</v>
      </c>
    </row>
    <row r="47" spans="1:5" x14ac:dyDescent="0.2">
      <c r="A47" s="5">
        <v>250</v>
      </c>
      <c r="B47" s="5" t="s">
        <v>21</v>
      </c>
      <c r="C47" s="5">
        <v>5.39</v>
      </c>
      <c r="D47" s="8">
        <v>360</v>
      </c>
      <c r="E47" s="11">
        <f t="shared" si="3"/>
        <v>3.7430555555555554</v>
      </c>
    </row>
    <row r="48" spans="1:5" x14ac:dyDescent="0.2">
      <c r="A48" s="5">
        <v>20</v>
      </c>
      <c r="B48" s="5" t="s">
        <v>4</v>
      </c>
      <c r="C48" s="5">
        <v>9.25</v>
      </c>
      <c r="D48" s="12">
        <v>59</v>
      </c>
      <c r="E48" s="11">
        <f t="shared" si="3"/>
        <v>3.1355932203389831</v>
      </c>
    </row>
    <row r="49" spans="1:5" x14ac:dyDescent="0.2">
      <c r="A49" s="14"/>
      <c r="B49" s="14"/>
      <c r="C49" s="14"/>
      <c r="D49" s="15"/>
      <c r="E49" s="16">
        <f>SUM(E45:E48)</f>
        <v>15.475701672619978</v>
      </c>
    </row>
    <row r="50" spans="1:5" x14ac:dyDescent="0.2">
      <c r="A50" s="4"/>
      <c r="B50" s="4"/>
      <c r="C50" s="4"/>
    </row>
    <row r="51" spans="1:5" x14ac:dyDescent="0.2">
      <c r="A51" s="1" t="s">
        <v>23</v>
      </c>
      <c r="B51" s="2"/>
      <c r="C51" s="2"/>
      <c r="D51" s="2"/>
      <c r="E51" s="3"/>
    </row>
    <row r="52" spans="1:5" x14ac:dyDescent="0.2">
      <c r="A52" s="6" t="s">
        <v>42</v>
      </c>
      <c r="B52" s="6" t="s">
        <v>34</v>
      </c>
      <c r="C52" s="6" t="s">
        <v>39</v>
      </c>
      <c r="D52" s="6" t="s">
        <v>41</v>
      </c>
      <c r="E52" s="6" t="s">
        <v>40</v>
      </c>
    </row>
    <row r="53" spans="1:5" x14ac:dyDescent="0.2">
      <c r="A53" s="5">
        <v>100</v>
      </c>
      <c r="B53" s="5" t="s">
        <v>22</v>
      </c>
      <c r="C53" s="5">
        <v>0.18</v>
      </c>
      <c r="D53" s="8" t="s">
        <v>25</v>
      </c>
      <c r="E53" s="11">
        <f>4*C53</f>
        <v>0.72</v>
      </c>
    </row>
    <row r="54" spans="1:5" x14ac:dyDescent="0.2">
      <c r="A54" s="5">
        <v>200</v>
      </c>
      <c r="B54" s="5" t="s">
        <v>11</v>
      </c>
      <c r="C54" s="11">
        <v>3.25</v>
      </c>
      <c r="D54" s="10">
        <v>2270</v>
      </c>
      <c r="E54" s="11">
        <f>C54/D54*A54</f>
        <v>0.28634361233480177</v>
      </c>
    </row>
    <row r="55" spans="1:5" x14ac:dyDescent="0.2">
      <c r="A55" s="14"/>
      <c r="B55" s="14"/>
      <c r="C55" s="14"/>
      <c r="D55" s="15"/>
      <c r="E55" s="16">
        <f>SUM(E53:E54)</f>
        <v>1.0063436123348017</v>
      </c>
    </row>
    <row r="57" spans="1:5" ht="17" thickBot="1" x14ac:dyDescent="0.25"/>
    <row r="58" spans="1:5" x14ac:dyDescent="0.2">
      <c r="B58" s="21" t="s">
        <v>26</v>
      </c>
      <c r="C58" s="22">
        <f>E14+E23+E29+E41+E49</f>
        <v>39.529038108819648</v>
      </c>
    </row>
    <row r="59" spans="1:5" x14ac:dyDescent="0.2">
      <c r="B59" s="23" t="s">
        <v>27</v>
      </c>
      <c r="C59" s="24">
        <f>E14+E23+E29+E41+E55</f>
        <v>25.059680048534474</v>
      </c>
    </row>
    <row r="60" spans="1:5" x14ac:dyDescent="0.2">
      <c r="B60" s="23"/>
      <c r="C60" s="24"/>
    </row>
    <row r="61" spans="1:5" x14ac:dyDescent="0.2">
      <c r="B61" s="23" t="s">
        <v>28</v>
      </c>
      <c r="C61" s="24">
        <f>C58/2</f>
        <v>19.764519054409824</v>
      </c>
    </row>
    <row r="62" spans="1:5" x14ac:dyDescent="0.2">
      <c r="B62" s="23" t="s">
        <v>29</v>
      </c>
      <c r="C62" s="24">
        <f>C59/2</f>
        <v>12.529840024267237</v>
      </c>
    </row>
    <row r="63" spans="1:5" x14ac:dyDescent="0.2">
      <c r="B63" s="23"/>
      <c r="C63" s="24"/>
    </row>
    <row r="64" spans="1:5" x14ac:dyDescent="0.2">
      <c r="B64" s="23" t="s">
        <v>30</v>
      </c>
      <c r="C64" s="24">
        <f>C61/8</f>
        <v>2.470564881801228</v>
      </c>
    </row>
    <row r="65" spans="1:5" ht="17" thickBot="1" x14ac:dyDescent="0.25">
      <c r="B65" s="25" t="s">
        <v>31</v>
      </c>
      <c r="C65" s="26">
        <f>C62/8</f>
        <v>1.5662300030334046</v>
      </c>
    </row>
    <row r="68" spans="1:5" ht="17" thickBot="1" x14ac:dyDescent="0.25"/>
    <row r="69" spans="1:5" x14ac:dyDescent="0.2">
      <c r="A69" s="27" t="s">
        <v>32</v>
      </c>
      <c r="B69" s="28"/>
      <c r="C69" s="28"/>
      <c r="D69" s="28"/>
      <c r="E69" s="29"/>
    </row>
    <row r="70" spans="1:5" x14ac:dyDescent="0.2">
      <c r="A70" s="30"/>
      <c r="B70" s="31"/>
      <c r="C70" s="31"/>
      <c r="D70" s="31"/>
      <c r="E70" s="32"/>
    </row>
    <row r="71" spans="1:5" x14ac:dyDescent="0.2">
      <c r="A71" s="30"/>
      <c r="B71" s="31"/>
      <c r="C71" s="31"/>
      <c r="D71" s="31"/>
      <c r="E71" s="32"/>
    </row>
    <row r="72" spans="1:5" x14ac:dyDescent="0.2">
      <c r="A72" s="30"/>
      <c r="B72" s="31"/>
      <c r="C72" s="31"/>
      <c r="D72" s="31"/>
      <c r="E72" s="32"/>
    </row>
    <row r="73" spans="1:5" x14ac:dyDescent="0.2">
      <c r="A73" s="30"/>
      <c r="B73" s="31"/>
      <c r="C73" s="31"/>
      <c r="D73" s="31"/>
      <c r="E73" s="32"/>
    </row>
    <row r="74" spans="1:5" x14ac:dyDescent="0.2">
      <c r="A74" s="30"/>
      <c r="B74" s="31"/>
      <c r="C74" s="31"/>
      <c r="D74" s="31"/>
      <c r="E74" s="32"/>
    </row>
    <row r="75" spans="1:5" x14ac:dyDescent="0.2">
      <c r="A75" s="30"/>
      <c r="B75" s="31"/>
      <c r="C75" s="31"/>
      <c r="D75" s="31"/>
      <c r="E75" s="32"/>
    </row>
    <row r="76" spans="1:5" ht="71" customHeight="1" thickBot="1" x14ac:dyDescent="0.25">
      <c r="A76" s="33"/>
      <c r="B76" s="34"/>
      <c r="C76" s="34"/>
      <c r="D76" s="34"/>
      <c r="E76" s="35"/>
    </row>
  </sheetData>
  <mergeCells count="7">
    <mergeCell ref="A43:E43"/>
    <mergeCell ref="A25:E25"/>
    <mergeCell ref="A51:E51"/>
    <mergeCell ref="A69:E76"/>
    <mergeCell ref="A5:E5"/>
    <mergeCell ref="A17:E17"/>
    <mergeCell ref="A3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2026-09-05T22:59:01Z</dcterms:created>
  <dcterms:modified xsi:type="dcterms:W3CDTF">2026-09-06T19:53:09Z</dcterms:modified>
</cp:coreProperties>
</file>